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EEA30B57-4926-4E78-9FB8-1F3F0D4E3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ena ofert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F67" i="1" s="1"/>
  <c r="C66" i="1"/>
  <c r="F66" i="1" s="1"/>
  <c r="C65" i="1"/>
  <c r="C31" i="1"/>
  <c r="F31" i="1" s="1"/>
  <c r="C30" i="1"/>
  <c r="C24" i="1"/>
  <c r="F24" i="1" s="1"/>
  <c r="C23" i="1"/>
  <c r="C17" i="1"/>
  <c r="F17" i="1" s="1"/>
  <c r="C16" i="1"/>
  <c r="F16" i="1" s="1"/>
  <c r="C15" i="1"/>
  <c r="C9" i="1"/>
  <c r="F9" i="1" s="1"/>
  <c r="C8" i="1"/>
  <c r="C73" i="1" l="1"/>
  <c r="C38" i="1"/>
  <c r="F38" i="1" s="1"/>
  <c r="C37" i="1"/>
  <c r="F37" i="1" s="1"/>
  <c r="C51" i="1" l="1"/>
  <c r="C57" i="1"/>
  <c r="F8" i="1"/>
  <c r="F57" i="1" l="1"/>
  <c r="F65" i="1" l="1"/>
  <c r="F51" i="1"/>
  <c r="F30" i="1"/>
  <c r="F23" i="1"/>
  <c r="F73" i="1" l="1"/>
  <c r="F15" i="1"/>
</calcChain>
</file>

<file path=xl/sharedStrings.xml><?xml version="1.0" encoding="utf-8"?>
<sst xmlns="http://schemas.openxmlformats.org/spreadsheetml/2006/main" count="109" uniqueCount="40">
  <si>
    <t>Wartość oferty brutto</t>
  </si>
  <si>
    <t>Termin dostawy w dniach</t>
  </si>
  <si>
    <t>Pakiet 3</t>
  </si>
  <si>
    <t>Pakiet 7</t>
  </si>
  <si>
    <t>Pakiet 8</t>
  </si>
  <si>
    <t>Nr oferty/ nazwa wykonawcy</t>
  </si>
  <si>
    <t>Liczba punktów – w  kryterium ,,Cena - 60%"</t>
  </si>
  <si>
    <t>Liczba punktów – w kryterium ,, Termin dostawy - 40%"</t>
  </si>
  <si>
    <t>* Łączna ilość punktów</t>
  </si>
  <si>
    <t>Jedna oferta niepodlegająca odrzuceniu</t>
  </si>
  <si>
    <t xml:space="preserve">        * Wyliczenie punktów  zgodnie ze wzorem w części XVIII SWZ.</t>
  </si>
  <si>
    <t xml:space="preserve">    * Wyliczenie punktów  zgodnie ze wzorem w części XVIII SWZ.</t>
  </si>
  <si>
    <t xml:space="preserve">      * Wyliczenie punktów  zgodnie ze wzorem w części XVIII SWZ.</t>
  </si>
  <si>
    <t xml:space="preserve">         * Wyliczenie punktów  zgodnie ze wzorem w części XVIII SWZ.</t>
  </si>
  <si>
    <t xml:space="preserve">        * Wyliczenie punktów  zgodnie ze wzorem w części XVIII SWZ. </t>
  </si>
  <si>
    <t xml:space="preserve">       * Wyliczenie punktów  zgodnie ze wzorem w części XVIII SWZ.</t>
  </si>
  <si>
    <t>Pakiet 2</t>
  </si>
  <si>
    <t>Pakiet 4</t>
  </si>
  <si>
    <t>Pakiet 5</t>
  </si>
  <si>
    <t>Pakiet 10</t>
  </si>
  <si>
    <t>Pakiet 11</t>
  </si>
  <si>
    <t>Pakiet 1</t>
  </si>
  <si>
    <t>Dotyczy postępowania o udzielenie zamówienia publicznego prowadzonego w trybie podstawowym zgodnie z art. 275 pkt 1 ustawy  z dnia 11 września 2019 r. Prawo zamówień publicznych (tj. Dz.U. z 2022 r. poz. 1710 z późn. zm.), zwanej dalej Ustawą, na   dostawę odczynników i akcesoriów do diagnostyki laboratoryjnej dla Szpitala Wojewódzkiego im. Kardynała Stefana Wyszyńskiego w Łomży, znak sprawy: ZT-SZP-226/01/19/2023.</t>
  </si>
  <si>
    <t xml:space="preserve">oferta nr 4
MEDAN Andrzej Hędrzak
ul. A. Korczoka 32, 
44 - 103 Gliwice
</t>
  </si>
  <si>
    <t xml:space="preserve">oferta nr 5
EQUIMED Hołda, Lenk, Trembecki S. J. ul. Prądnicka 46, 31 - 202 Kraków
</t>
  </si>
  <si>
    <t xml:space="preserve">oferta nr 3
Bio-Novum Sp. z o.o.
ul. Nowy Świat 23a/3U, 
20 - 418 Lublin
</t>
  </si>
  <si>
    <t xml:space="preserve">oferta nr 4
MEDAN Andrzej Hędrzak
ul. A. Korczoka 32, 
44 - 103 Gliwice
</t>
  </si>
  <si>
    <t>oferta nr 9
Pointe Scientific Polska Sp. z o. o., ul. Śródziemnomorska 11/10, 02- 758 Warszawa</t>
  </si>
  <si>
    <t xml:space="preserve">oferta nr 1
„FABIMEX” Więcek Sp. j.
ul. Cedrowa 16, 
04 - 565 Warszawa
</t>
  </si>
  <si>
    <t xml:space="preserve">oferta nr 8
Salus International Sp. z o.o.
ul. Pułaskiego 9,
40 - 273 Katowice
</t>
  </si>
  <si>
    <t xml:space="preserve">oferta nr 2
BioMaxima S.A.
ul. Vetterów 5, 
20 - 277 Lublin
</t>
  </si>
  <si>
    <t>oferta nr 5
EQUIMED Hołda, Lenk, Trembecki S. J. ul. Prądnicka 46, 31 - 202 Kraków</t>
  </si>
  <si>
    <t xml:space="preserve">oferta nr 6
SARSTEDT Sp. z o.o
ul. Warszawska 25
 Blizne Łaszczyńskiego 
05 - 082 Stare Babice
</t>
  </si>
  <si>
    <t xml:space="preserve">oferta nr 7
Biameditek Sp. z o.o.
ul. Elewatorska 58,
15 - 620 Białystok
</t>
  </si>
  <si>
    <t>Pakiet 9 - brak ofert - unieważnienie</t>
  </si>
  <si>
    <t>Pakiet 12 - brak ofert - unieważnienie</t>
  </si>
  <si>
    <t>oferta nie podlega ocenie</t>
  </si>
  <si>
    <t>Pakiet 6 - unieważnienie</t>
  </si>
  <si>
    <t>załącznik nr 1 do informacji o wyborze</t>
  </si>
  <si>
    <t>Łomża dn. 12.04.2023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</si>
</sst>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#.00"/>
    <numFmt numFmtId="166" formatCode="\ * #,##0.00&quot;      &quot;;\-* #,##0.00&quot;      &quot;;\ * \-#&quot;      &quot;;@\ "/>
    <numFmt numFmtId="167" formatCode="\ * #,##0.00&quot; zł &quot;;\-* #,##0.00&quot; zł &quot;;\ * \-#&quot; zł &quot;;@\ "/>
    <numFmt numFmtId="168" formatCode="#,##0.00\ &quot;zł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57"/>
      <name val="Czcionka tekstu podstawowego"/>
      <family val="2"/>
      <charset val="238"/>
    </font>
    <font>
      <sz val="11"/>
      <color indexed="2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28"/>
        <bgColor indexed="6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3"/>
      </patternFill>
    </fill>
    <fill>
      <patternFill patternType="solid">
        <fgColor theme="2"/>
        <bgColor indexed="64"/>
      </patternFill>
    </fill>
    <fill>
      <patternFill patternType="solid">
        <fgColor rgb="FFFF99CC"/>
        <bgColor rgb="FFFF808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3" fillId="0" borderId="0"/>
    <xf numFmtId="0" fontId="4" fillId="0" borderId="0"/>
    <xf numFmtId="166" fontId="4" fillId="0" borderId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2" borderId="0" applyNumberFormat="0" applyBorder="0" applyAlignment="0" applyProtection="0"/>
    <xf numFmtId="166" fontId="5" fillId="0" borderId="0" applyFill="0" applyBorder="0" applyAlignment="0" applyProtection="0"/>
    <xf numFmtId="0" fontId="8" fillId="3" borderId="0" applyNumberFormat="0" applyBorder="0" applyAlignment="0" applyProtection="0"/>
    <xf numFmtId="0" fontId="5" fillId="0" borderId="0"/>
    <xf numFmtId="9" fontId="4" fillId="0" borderId="0" applyFill="0" applyBorder="0" applyAlignment="0" applyProtection="0"/>
    <xf numFmtId="167" fontId="5" fillId="0" borderId="0" applyFill="0" applyBorder="0" applyAlignment="0" applyProtection="0"/>
    <xf numFmtId="0" fontId="9" fillId="7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18" borderId="0" applyBorder="0" applyProtection="0"/>
  </cellStyleXfs>
  <cellXfs count="43">
    <xf numFmtId="0" fontId="0" fillId="0" borderId="0" xfId="0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37" fontId="12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left" vertical="center"/>
    </xf>
    <xf numFmtId="37" fontId="11" fillId="0" borderId="1" xfId="0" applyNumberFormat="1" applyFont="1" applyBorder="1" applyAlignment="1">
      <alignment horizontal="left" vertical="center"/>
    </xf>
    <xf numFmtId="165" fontId="13" fillId="17" borderId="1" xfId="0" applyNumberFormat="1" applyFont="1" applyFill="1" applyBorder="1" applyAlignment="1">
      <alignment horizontal="left" vertical="center"/>
    </xf>
    <xf numFmtId="165" fontId="13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left" vertical="center"/>
    </xf>
    <xf numFmtId="168" fontId="13" fillId="0" borderId="1" xfId="35" applyNumberFormat="1" applyFont="1" applyFill="1" applyBorder="1" applyAlignment="1" applyProtection="1">
      <alignment horizontal="left" vertical="center" wrapText="1"/>
    </xf>
    <xf numFmtId="168" fontId="13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37" fontId="11" fillId="0" borderId="0" xfId="0" applyNumberFormat="1" applyFont="1" applyAlignment="1">
      <alignment horizontal="left" vertical="center"/>
    </xf>
    <xf numFmtId="168" fontId="13" fillId="0" borderId="1" xfId="35" applyNumberFormat="1" applyFont="1" applyFill="1" applyBorder="1" applyAlignment="1" applyProtection="1">
      <alignment horizontal="left" vertical="center"/>
    </xf>
    <xf numFmtId="0" fontId="13" fillId="2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165" fontId="13" fillId="17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/>
    </xf>
    <xf numFmtId="168" fontId="16" fillId="0" borderId="10" xfId="35" applyNumberFormat="1" applyFont="1" applyFill="1" applyBorder="1" applyAlignment="1" applyProtection="1">
      <alignment horizontal="left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</cellXfs>
  <cellStyles count="36">
    <cellStyle name="20% - akcent 1" xfId="6" xr:uid="{00000000-0005-0000-0000-000000000000}"/>
    <cellStyle name="20% - akcent 2" xfId="7" xr:uid="{00000000-0005-0000-0000-000001000000}"/>
    <cellStyle name="20% - akcent 3" xfId="8" xr:uid="{00000000-0005-0000-0000-000002000000}"/>
    <cellStyle name="20% - akcent 4" xfId="9" xr:uid="{00000000-0005-0000-0000-000003000000}"/>
    <cellStyle name="20% - akcent 5" xfId="10" xr:uid="{00000000-0005-0000-0000-000004000000}"/>
    <cellStyle name="20% - akcent 6" xfId="11" xr:uid="{00000000-0005-0000-0000-000005000000}"/>
    <cellStyle name="40% - akcent 1" xfId="12" xr:uid="{00000000-0005-0000-0000-000006000000}"/>
    <cellStyle name="40% - akcent 2" xfId="13" xr:uid="{00000000-0005-0000-0000-000007000000}"/>
    <cellStyle name="40% - akcent 3" xfId="14" xr:uid="{00000000-0005-0000-0000-000008000000}"/>
    <cellStyle name="40% - akcent 4" xfId="15" xr:uid="{00000000-0005-0000-0000-000009000000}"/>
    <cellStyle name="40% - akcent 5" xfId="16" xr:uid="{00000000-0005-0000-0000-00000A000000}"/>
    <cellStyle name="40% - akcent 6" xfId="17" xr:uid="{00000000-0005-0000-0000-00000B000000}"/>
    <cellStyle name="60% - akcent 1" xfId="18" xr:uid="{00000000-0005-0000-0000-00000C000000}"/>
    <cellStyle name="60% - akcent 2" xfId="19" xr:uid="{00000000-0005-0000-0000-00000D000000}"/>
    <cellStyle name="60% - akcent 3" xfId="20" xr:uid="{00000000-0005-0000-0000-00000E000000}"/>
    <cellStyle name="60% - akcent 4" xfId="21" xr:uid="{00000000-0005-0000-0000-00000F000000}"/>
    <cellStyle name="60% - akcent 5" xfId="22" xr:uid="{00000000-0005-0000-0000-000010000000}"/>
    <cellStyle name="60% - akcent 6" xfId="23" xr:uid="{00000000-0005-0000-0000-000011000000}"/>
    <cellStyle name="Dobre" xfId="24" xr:uid="{00000000-0005-0000-0000-000012000000}"/>
    <cellStyle name="Dziesiętny 2" xfId="3" xr:uid="{00000000-0005-0000-0000-000013000000}"/>
    <cellStyle name="Dziesiętny 3" xfId="25" xr:uid="{00000000-0005-0000-0000-000014000000}"/>
    <cellStyle name="Neutralne" xfId="26" xr:uid="{00000000-0005-0000-0000-000015000000}"/>
    <cellStyle name="Normalny" xfId="0" builtinId="0"/>
    <cellStyle name="Normalny 2" xfId="2" xr:uid="{00000000-0005-0000-0000-000017000000}"/>
    <cellStyle name="Normalny 2 2" xfId="27" xr:uid="{00000000-0005-0000-0000-000018000000}"/>
    <cellStyle name="Normalny 3" xfId="5" xr:uid="{00000000-0005-0000-0000-000019000000}"/>
    <cellStyle name="Normalny 4" xfId="1" xr:uid="{00000000-0005-0000-0000-00001A000000}"/>
    <cellStyle name="Normalny 5" xfId="31" xr:uid="{00000000-0005-0000-0000-00001B000000}"/>
    <cellStyle name="Normalny 6" xfId="33" xr:uid="{00000000-0005-0000-0000-00001C000000}"/>
    <cellStyle name="Procentowy 2" xfId="28" xr:uid="{00000000-0005-0000-0000-00001D000000}"/>
    <cellStyle name="TableStyleLight1" xfId="35" xr:uid="{0D81DC9C-FB3A-4AEF-8807-A3D9DA5F6231}"/>
    <cellStyle name="Walutowy 2" xfId="29" xr:uid="{00000000-0005-0000-0000-00001F000000}"/>
    <cellStyle name="Walutowy 3" xfId="4" xr:uid="{00000000-0005-0000-0000-000020000000}"/>
    <cellStyle name="Walutowy 4" xfId="32" xr:uid="{00000000-0005-0000-0000-000021000000}"/>
    <cellStyle name="Walutowy 5" xfId="34" xr:uid="{00000000-0005-0000-0000-000022000000}"/>
    <cellStyle name="Złe" xfId="30" xr:uid="{00000000-0005-0000-0000-00002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zoomScale="140" zoomScaleNormal="140" zoomScaleSheetLayoutView="110" workbookViewId="0">
      <selection activeCell="A2" sqref="A2:F2"/>
    </sheetView>
  </sheetViews>
  <sheetFormatPr defaultRowHeight="15.75"/>
  <cols>
    <col min="1" max="1" width="25" style="1" customWidth="1"/>
    <col min="2" max="2" width="15.7109375" style="1" customWidth="1"/>
    <col min="3" max="3" width="12.5703125" style="1" customWidth="1"/>
    <col min="4" max="4" width="9" style="1" customWidth="1"/>
    <col min="5" max="5" width="13.28515625" style="1" customWidth="1"/>
    <col min="6" max="6" width="11.42578125" style="1" customWidth="1"/>
    <col min="7" max="7" width="10" style="1" customWidth="1"/>
    <col min="8" max="16384" width="9.140625" style="1"/>
  </cols>
  <sheetData>
    <row r="1" spans="1:6">
      <c r="A1" s="29"/>
      <c r="B1" s="36" t="s">
        <v>39</v>
      </c>
      <c r="C1" s="36"/>
      <c r="D1" s="36"/>
      <c r="E1" s="36"/>
      <c r="F1" s="37"/>
    </row>
    <row r="2" spans="1:6" ht="19.5" customHeight="1">
      <c r="A2" s="33" t="s">
        <v>38</v>
      </c>
      <c r="B2" s="34"/>
      <c r="C2" s="34"/>
      <c r="D2" s="34"/>
      <c r="E2" s="34"/>
      <c r="F2" s="35"/>
    </row>
    <row r="3" spans="1:6" ht="106.5" customHeight="1">
      <c r="A3" s="38" t="s">
        <v>22</v>
      </c>
      <c r="B3" s="39"/>
      <c r="C3" s="39"/>
      <c r="D3" s="39"/>
      <c r="E3" s="39"/>
      <c r="F3" s="40"/>
    </row>
    <row r="4" spans="1:6" ht="10.5" customHeight="1"/>
    <row r="5" spans="1:6">
      <c r="A5" s="2"/>
      <c r="B5" s="11" t="s">
        <v>21</v>
      </c>
      <c r="C5" s="2"/>
      <c r="D5" s="2"/>
      <c r="E5" s="2"/>
      <c r="F5" s="2"/>
    </row>
    <row r="6" spans="1:6">
      <c r="A6" s="2"/>
      <c r="B6" s="12"/>
      <c r="C6" s="2"/>
      <c r="D6" s="2"/>
      <c r="E6" s="2"/>
      <c r="F6" s="2"/>
    </row>
    <row r="7" spans="1:6" ht="94.5">
      <c r="A7" s="13" t="s">
        <v>5</v>
      </c>
      <c r="B7" s="13" t="s">
        <v>0</v>
      </c>
      <c r="C7" s="13" t="s">
        <v>6</v>
      </c>
      <c r="D7" s="13" t="s">
        <v>1</v>
      </c>
      <c r="E7" s="13" t="s">
        <v>7</v>
      </c>
      <c r="F7" s="13" t="s">
        <v>8</v>
      </c>
    </row>
    <row r="8" spans="1:6" ht="110.25">
      <c r="A8" s="13" t="s">
        <v>23</v>
      </c>
      <c r="B8" s="24">
        <v>12808.8</v>
      </c>
      <c r="C8" s="14">
        <f>MIN(B8:B9)/B8*60*1</f>
        <v>39.865092748735243</v>
      </c>
      <c r="D8" s="15">
        <v>1</v>
      </c>
      <c r="E8" s="14">
        <v>40</v>
      </c>
      <c r="F8" s="14">
        <f>SUM(C8,E8)</f>
        <v>79.865092748735236</v>
      </c>
    </row>
    <row r="9" spans="1:6" ht="94.5">
      <c r="A9" s="13" t="s">
        <v>24</v>
      </c>
      <c r="B9" s="24">
        <v>8510.4</v>
      </c>
      <c r="C9" s="14">
        <f>MIN(B8:B9)/B9*60*1</f>
        <v>60</v>
      </c>
      <c r="D9" s="15">
        <v>2</v>
      </c>
      <c r="E9" s="14">
        <v>30</v>
      </c>
      <c r="F9" s="16">
        <f>SUM(C9,E9)</f>
        <v>90</v>
      </c>
    </row>
    <row r="10" spans="1:6">
      <c r="A10" s="2" t="s">
        <v>11</v>
      </c>
      <c r="B10" s="2"/>
      <c r="C10" s="2"/>
      <c r="D10" s="2"/>
      <c r="E10" s="2"/>
      <c r="F10" s="2"/>
    </row>
    <row r="11" spans="1:6">
      <c r="B11" s="10"/>
    </row>
    <row r="12" spans="1:6">
      <c r="A12" s="2"/>
      <c r="B12" s="11" t="s">
        <v>16</v>
      </c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 ht="94.5">
      <c r="A14" s="13" t="s">
        <v>5</v>
      </c>
      <c r="B14" s="13" t="s">
        <v>0</v>
      </c>
      <c r="C14" s="13" t="s">
        <v>6</v>
      </c>
      <c r="D14" s="13" t="s">
        <v>1</v>
      </c>
      <c r="E14" s="13" t="s">
        <v>7</v>
      </c>
      <c r="F14" s="13" t="s">
        <v>8</v>
      </c>
    </row>
    <row r="15" spans="1:6" ht="78.75">
      <c r="A15" s="13" t="s">
        <v>25</v>
      </c>
      <c r="B15" s="19">
        <v>523.79999999999995</v>
      </c>
      <c r="C15" s="14">
        <f>MIN(B15:B17)/B15*60*1</f>
        <v>29.195876288659797</v>
      </c>
      <c r="D15" s="15">
        <v>1</v>
      </c>
      <c r="E15" s="14">
        <v>40</v>
      </c>
      <c r="F15" s="14">
        <f>SUM(C15,E15)</f>
        <v>69.195876288659804</v>
      </c>
    </row>
    <row r="16" spans="1:6" ht="94.5">
      <c r="A16" s="13" t="s">
        <v>26</v>
      </c>
      <c r="B16" s="19">
        <v>259.2</v>
      </c>
      <c r="C16" s="14">
        <f>MIN(B15:B17)/B16*60*1</f>
        <v>59</v>
      </c>
      <c r="D16" s="15">
        <v>1</v>
      </c>
      <c r="E16" s="14">
        <v>40</v>
      </c>
      <c r="F16" s="16">
        <f t="shared" ref="F16:F17" si="0">SUM(C16,E16)</f>
        <v>99</v>
      </c>
    </row>
    <row r="17" spans="1:6" ht="94.5">
      <c r="A17" s="13" t="s">
        <v>27</v>
      </c>
      <c r="B17" s="20">
        <v>254.88</v>
      </c>
      <c r="C17" s="14">
        <f>MIN(B15:B17)/B17*60*1</f>
        <v>60</v>
      </c>
      <c r="D17" s="15">
        <v>2</v>
      </c>
      <c r="E17" s="14">
        <v>30</v>
      </c>
      <c r="F17" s="14">
        <f t="shared" si="0"/>
        <v>90</v>
      </c>
    </row>
    <row r="18" spans="1:6">
      <c r="A18" s="2" t="s">
        <v>11</v>
      </c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11" t="s">
        <v>2</v>
      </c>
      <c r="C20" s="2"/>
      <c r="D20" s="2"/>
      <c r="E20" s="2"/>
      <c r="F20" s="2"/>
    </row>
    <row r="21" spans="1:6">
      <c r="A21" s="41"/>
      <c r="B21" s="42"/>
      <c r="C21" s="42"/>
      <c r="D21" s="42"/>
      <c r="E21" s="42"/>
      <c r="F21" s="17"/>
    </row>
    <row r="22" spans="1:6" ht="94.5">
      <c r="A22" s="13" t="s">
        <v>5</v>
      </c>
      <c r="B22" s="13" t="s">
        <v>0</v>
      </c>
      <c r="C22" s="13" t="s">
        <v>6</v>
      </c>
      <c r="D22" s="13" t="s">
        <v>1</v>
      </c>
      <c r="E22" s="13" t="s">
        <v>7</v>
      </c>
      <c r="F22" s="13" t="s">
        <v>8</v>
      </c>
    </row>
    <row r="23" spans="1:6" ht="78.75">
      <c r="A23" s="13" t="s">
        <v>28</v>
      </c>
      <c r="B23" s="24">
        <v>38858.400000000001</v>
      </c>
      <c r="C23" s="14">
        <f>MIN(B23:B24)/B23*60*1</f>
        <v>45.847137298499163</v>
      </c>
      <c r="D23" s="15">
        <v>1</v>
      </c>
      <c r="E23" s="14">
        <v>40</v>
      </c>
      <c r="F23" s="14">
        <f>SUM(C23,E23)</f>
        <v>85.847137298499163</v>
      </c>
    </row>
    <row r="24" spans="1:6" ht="78.75">
      <c r="A24" s="13" t="s">
        <v>25</v>
      </c>
      <c r="B24" s="24">
        <v>29692.44</v>
      </c>
      <c r="C24" s="14">
        <f>MIN(B23:B24)/B24*60*1</f>
        <v>60</v>
      </c>
      <c r="D24" s="15">
        <v>1</v>
      </c>
      <c r="E24" s="14">
        <v>40</v>
      </c>
      <c r="F24" s="16">
        <f>SUM(C24,E24)</f>
        <v>100</v>
      </c>
    </row>
    <row r="25" spans="1:6">
      <c r="A25" s="2" t="s">
        <v>13</v>
      </c>
      <c r="B25" s="2"/>
      <c r="C25" s="2"/>
      <c r="D25" s="2"/>
      <c r="E25" s="18"/>
      <c r="F25" s="2"/>
    </row>
    <row r="26" spans="1:6">
      <c r="A26" s="3"/>
      <c r="B26" s="4"/>
      <c r="C26" s="5"/>
      <c r="D26" s="6"/>
      <c r="E26" s="5"/>
      <c r="F26" s="7"/>
    </row>
    <row r="27" spans="1:6">
      <c r="A27" s="2"/>
      <c r="B27" s="11" t="s">
        <v>17</v>
      </c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29" spans="1:6" ht="94.5">
      <c r="A29" s="13" t="s">
        <v>5</v>
      </c>
      <c r="B29" s="13" t="s">
        <v>0</v>
      </c>
      <c r="C29" s="13" t="s">
        <v>6</v>
      </c>
      <c r="D29" s="13" t="s">
        <v>1</v>
      </c>
      <c r="E29" s="13" t="s">
        <v>7</v>
      </c>
      <c r="F29" s="13" t="s">
        <v>8</v>
      </c>
    </row>
    <row r="30" spans="1:6" ht="78.75">
      <c r="A30" s="13" t="s">
        <v>25</v>
      </c>
      <c r="B30" s="19">
        <v>8838.7199999999993</v>
      </c>
      <c r="C30" s="14">
        <f>MIN(B30:B31)/B30*60*1</f>
        <v>60</v>
      </c>
      <c r="D30" s="15">
        <v>1</v>
      </c>
      <c r="E30" s="14">
        <v>40</v>
      </c>
      <c r="F30" s="16">
        <f>SUM(C30,E30)</f>
        <v>100</v>
      </c>
    </row>
    <row r="31" spans="1:6" ht="94.5">
      <c r="A31" s="13" t="s">
        <v>29</v>
      </c>
      <c r="B31" s="20">
        <v>11133.94</v>
      </c>
      <c r="C31" s="14">
        <f>MIN(B30:B31)/B31*60*1</f>
        <v>47.631224885350548</v>
      </c>
      <c r="D31" s="15">
        <v>1</v>
      </c>
      <c r="E31" s="14">
        <v>40</v>
      </c>
      <c r="F31" s="14">
        <f>SUM(C31,E31)</f>
        <v>87.631224885350548</v>
      </c>
    </row>
    <row r="32" spans="1:6">
      <c r="A32" s="2" t="s">
        <v>13</v>
      </c>
      <c r="B32" s="2"/>
      <c r="C32" s="2"/>
      <c r="D32" s="2"/>
      <c r="E32" s="2"/>
      <c r="F32" s="2"/>
    </row>
    <row r="33" spans="1:6">
      <c r="A33" s="3"/>
      <c r="B33" s="4"/>
      <c r="C33" s="5"/>
      <c r="D33" s="6"/>
      <c r="E33" s="5"/>
      <c r="F33" s="7"/>
    </row>
    <row r="34" spans="1:6">
      <c r="A34" s="2"/>
      <c r="B34" s="11" t="s">
        <v>18</v>
      </c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 ht="94.5">
      <c r="A36" s="13" t="s">
        <v>5</v>
      </c>
      <c r="B36" s="13" t="s">
        <v>0</v>
      </c>
      <c r="C36" s="13" t="s">
        <v>6</v>
      </c>
      <c r="D36" s="13" t="s">
        <v>1</v>
      </c>
      <c r="E36" s="13" t="s">
        <v>7</v>
      </c>
      <c r="F36" s="13" t="s">
        <v>8</v>
      </c>
    </row>
    <row r="37" spans="1:6" ht="78.75">
      <c r="A37" s="13" t="s">
        <v>28</v>
      </c>
      <c r="B37" s="24">
        <v>41130.720000000001</v>
      </c>
      <c r="C37" s="14">
        <f>MIN(B37:B38)/B37*60*1</f>
        <v>31.446276651612227</v>
      </c>
      <c r="D37" s="15">
        <v>1</v>
      </c>
      <c r="E37" s="14">
        <v>40</v>
      </c>
      <c r="F37" s="14">
        <f t="shared" ref="F37:F38" si="1">SUM(C37,E37)</f>
        <v>71.446276651612223</v>
      </c>
    </row>
    <row r="38" spans="1:6" ht="94.5">
      <c r="A38" s="13" t="s">
        <v>26</v>
      </c>
      <c r="B38" s="24">
        <v>21556.799999999999</v>
      </c>
      <c r="C38" s="14">
        <f>MIN(B37:B38)/B38*60*1</f>
        <v>60</v>
      </c>
      <c r="D38" s="15">
        <v>1</v>
      </c>
      <c r="E38" s="14">
        <v>40</v>
      </c>
      <c r="F38" s="16">
        <f t="shared" si="1"/>
        <v>100</v>
      </c>
    </row>
    <row r="39" spans="1:6">
      <c r="A39" s="2" t="s">
        <v>10</v>
      </c>
      <c r="B39" s="2"/>
      <c r="C39" s="2"/>
      <c r="D39" s="2"/>
      <c r="E39" s="2"/>
      <c r="F39" s="2"/>
    </row>
    <row r="40" spans="1:6">
      <c r="A40" s="21"/>
      <c r="B40" s="22"/>
      <c r="C40" s="18"/>
      <c r="D40" s="23"/>
      <c r="E40" s="18"/>
      <c r="F40" s="17"/>
    </row>
    <row r="41" spans="1:6" ht="31.5">
      <c r="A41" s="2"/>
      <c r="B41" s="9" t="s">
        <v>37</v>
      </c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 ht="94.5">
      <c r="A43" s="13" t="s">
        <v>5</v>
      </c>
      <c r="B43" s="13" t="s">
        <v>0</v>
      </c>
      <c r="C43" s="13" t="s">
        <v>6</v>
      </c>
      <c r="D43" s="13" t="s">
        <v>1</v>
      </c>
      <c r="E43" s="13" t="s">
        <v>7</v>
      </c>
      <c r="F43" s="13" t="s">
        <v>8</v>
      </c>
    </row>
    <row r="44" spans="1:6" ht="78.75">
      <c r="A44" s="13" t="s">
        <v>30</v>
      </c>
      <c r="B44" s="30" t="s">
        <v>36</v>
      </c>
      <c r="C44" s="31"/>
      <c r="D44" s="31"/>
      <c r="E44" s="31"/>
      <c r="F44" s="32"/>
    </row>
    <row r="45" spans="1:6" ht="78.75">
      <c r="A45" s="13" t="s">
        <v>31</v>
      </c>
      <c r="B45" s="30" t="s">
        <v>36</v>
      </c>
      <c r="C45" s="31"/>
      <c r="D45" s="31"/>
      <c r="E45" s="31"/>
      <c r="F45" s="32"/>
    </row>
    <row r="46" spans="1:6">
      <c r="A46" s="2" t="s">
        <v>12</v>
      </c>
      <c r="B46" s="2"/>
      <c r="C46" s="2"/>
      <c r="D46" s="2"/>
      <c r="E46" s="2"/>
      <c r="F46" s="2"/>
    </row>
    <row r="48" spans="1:6">
      <c r="A48" s="2"/>
      <c r="B48" s="11" t="s">
        <v>3</v>
      </c>
      <c r="C48" s="2"/>
      <c r="D48" s="2"/>
      <c r="E48" s="2"/>
      <c r="F48" s="2"/>
    </row>
    <row r="49" spans="1:7">
      <c r="A49" s="2" t="s">
        <v>9</v>
      </c>
      <c r="B49" s="2"/>
      <c r="C49" s="2"/>
      <c r="D49" s="2"/>
      <c r="E49" s="2"/>
      <c r="F49" s="2"/>
    </row>
    <row r="50" spans="1:7" ht="94.5">
      <c r="A50" s="13" t="s">
        <v>5</v>
      </c>
      <c r="B50" s="13" t="s">
        <v>0</v>
      </c>
      <c r="C50" s="13" t="s">
        <v>6</v>
      </c>
      <c r="D50" s="13" t="s">
        <v>1</v>
      </c>
      <c r="E50" s="13" t="s">
        <v>7</v>
      </c>
      <c r="F50" s="13" t="s">
        <v>8</v>
      </c>
    </row>
    <row r="51" spans="1:7" ht="94.5">
      <c r="A51" s="13" t="s">
        <v>32</v>
      </c>
      <c r="B51" s="24">
        <v>242685.56</v>
      </c>
      <c r="C51" s="14">
        <f>MIN(B51:B51)/B51*60*1</f>
        <v>60</v>
      </c>
      <c r="D51" s="15">
        <v>4</v>
      </c>
      <c r="E51" s="14">
        <v>10</v>
      </c>
      <c r="F51" s="16">
        <f>SUM(C51,E51)</f>
        <v>70</v>
      </c>
      <c r="G51" s="8"/>
    </row>
    <row r="52" spans="1:7">
      <c r="A52" s="2" t="s">
        <v>12</v>
      </c>
      <c r="B52" s="2"/>
      <c r="C52" s="2"/>
      <c r="D52" s="2"/>
      <c r="E52" s="2"/>
      <c r="F52" s="2"/>
    </row>
    <row r="54" spans="1:7">
      <c r="A54" s="2"/>
      <c r="B54" s="25" t="s">
        <v>4</v>
      </c>
      <c r="C54" s="2"/>
      <c r="D54" s="2"/>
      <c r="E54" s="2"/>
      <c r="F54" s="2"/>
    </row>
    <row r="55" spans="1:7">
      <c r="A55" s="2" t="s">
        <v>9</v>
      </c>
      <c r="B55" s="2"/>
      <c r="C55" s="2"/>
      <c r="D55" s="2"/>
      <c r="E55" s="2"/>
      <c r="F55" s="2"/>
    </row>
    <row r="56" spans="1:7" ht="94.5">
      <c r="A56" s="13" t="s">
        <v>5</v>
      </c>
      <c r="B56" s="13" t="s">
        <v>0</v>
      </c>
      <c r="C56" s="13" t="s">
        <v>6</v>
      </c>
      <c r="D56" s="13" t="s">
        <v>1</v>
      </c>
      <c r="E56" s="13" t="s">
        <v>7</v>
      </c>
      <c r="F56" s="13" t="s">
        <v>8</v>
      </c>
    </row>
    <row r="57" spans="1:7" ht="78.75">
      <c r="A57" s="13" t="s">
        <v>33</v>
      </c>
      <c r="B57" s="20">
        <v>5508</v>
      </c>
      <c r="C57" s="14">
        <f>MIN(B57:B57)/B57*60*1</f>
        <v>60</v>
      </c>
      <c r="D57" s="15">
        <v>2</v>
      </c>
      <c r="E57" s="14">
        <v>30</v>
      </c>
      <c r="F57" s="16">
        <f>SUM(C57,E57)</f>
        <v>90</v>
      </c>
    </row>
    <row r="58" spans="1:7">
      <c r="A58" s="2" t="s">
        <v>15</v>
      </c>
      <c r="B58" s="2"/>
      <c r="C58" s="2"/>
      <c r="D58" s="2"/>
      <c r="E58" s="2"/>
      <c r="F58" s="2"/>
    </row>
    <row r="59" spans="1:7">
      <c r="A59" s="2"/>
      <c r="B59" s="2"/>
      <c r="C59" s="2"/>
      <c r="D59" s="2"/>
      <c r="E59" s="2"/>
      <c r="F59" s="2"/>
    </row>
    <row r="60" spans="1:7" ht="47.25">
      <c r="B60" s="9" t="s">
        <v>34</v>
      </c>
    </row>
    <row r="62" spans="1:7">
      <c r="A62" s="2"/>
      <c r="B62" s="11" t="s">
        <v>19</v>
      </c>
      <c r="C62" s="2"/>
      <c r="D62" s="2"/>
      <c r="E62" s="2"/>
      <c r="F62" s="2"/>
    </row>
    <row r="63" spans="1:7">
      <c r="A63" s="2"/>
      <c r="B63" s="2"/>
      <c r="C63" s="2"/>
      <c r="D63" s="2"/>
      <c r="E63" s="2"/>
      <c r="F63" s="2"/>
    </row>
    <row r="64" spans="1:7" ht="94.5">
      <c r="A64" s="13" t="s">
        <v>5</v>
      </c>
      <c r="B64" s="13" t="s">
        <v>0</v>
      </c>
      <c r="C64" s="13" t="s">
        <v>6</v>
      </c>
      <c r="D64" s="13" t="s">
        <v>1</v>
      </c>
      <c r="E64" s="13" t="s">
        <v>7</v>
      </c>
      <c r="F64" s="13" t="s">
        <v>8</v>
      </c>
    </row>
    <row r="65" spans="1:6" ht="78.75">
      <c r="A65" s="13" t="s">
        <v>28</v>
      </c>
      <c r="B65" s="19">
        <v>24192</v>
      </c>
      <c r="C65" s="14">
        <f>MIN(B65:B67)/B65*60*1</f>
        <v>57.000000000000007</v>
      </c>
      <c r="D65" s="15">
        <v>1</v>
      </c>
      <c r="E65" s="14">
        <v>40</v>
      </c>
      <c r="F65" s="14">
        <f>SUM(C65,E65)</f>
        <v>97</v>
      </c>
    </row>
    <row r="66" spans="1:6" ht="94.5">
      <c r="A66" s="13" t="s">
        <v>26</v>
      </c>
      <c r="B66" s="19">
        <v>22982.400000000001</v>
      </c>
      <c r="C66" s="14">
        <f>MIN(B65:B67)/B66*60*1</f>
        <v>60</v>
      </c>
      <c r="D66" s="15">
        <v>1</v>
      </c>
      <c r="E66" s="14">
        <v>40</v>
      </c>
      <c r="F66" s="16">
        <f t="shared" ref="F66:F67" si="2">SUM(C66,E66)</f>
        <v>100</v>
      </c>
    </row>
    <row r="67" spans="1:6" ht="94.5">
      <c r="A67" s="13" t="s">
        <v>27</v>
      </c>
      <c r="B67" s="20">
        <v>31795.200000000001</v>
      </c>
      <c r="C67" s="14">
        <f>MIN(B65:B67)/B67*60*1</f>
        <v>43.369565217391305</v>
      </c>
      <c r="D67" s="15">
        <v>2</v>
      </c>
      <c r="E67" s="14">
        <v>30</v>
      </c>
      <c r="F67" s="14">
        <f t="shared" si="2"/>
        <v>73.369565217391312</v>
      </c>
    </row>
    <row r="68" spans="1:6">
      <c r="A68" s="2" t="s">
        <v>12</v>
      </c>
      <c r="B68" s="2"/>
      <c r="C68" s="2"/>
      <c r="D68" s="2"/>
      <c r="E68" s="2"/>
      <c r="F68" s="2"/>
    </row>
    <row r="70" spans="1:6">
      <c r="A70" s="2"/>
      <c r="B70" s="11" t="s">
        <v>20</v>
      </c>
      <c r="C70" s="2"/>
      <c r="D70" s="2"/>
      <c r="E70" s="2"/>
      <c r="F70" s="2"/>
    </row>
    <row r="71" spans="1:6">
      <c r="A71" s="2" t="s">
        <v>9</v>
      </c>
      <c r="B71" s="2"/>
      <c r="C71" s="2"/>
      <c r="D71" s="2"/>
      <c r="E71" s="2"/>
      <c r="F71" s="2"/>
    </row>
    <row r="72" spans="1:6" ht="94.5">
      <c r="A72" s="13" t="s">
        <v>5</v>
      </c>
      <c r="B72" s="13" t="s">
        <v>0</v>
      </c>
      <c r="C72" s="13" t="s">
        <v>6</v>
      </c>
      <c r="D72" s="13" t="s">
        <v>1</v>
      </c>
      <c r="E72" s="13" t="s">
        <v>7</v>
      </c>
      <c r="F72" s="13" t="s">
        <v>8</v>
      </c>
    </row>
    <row r="73" spans="1:6" ht="78.75">
      <c r="A73" s="13" t="s">
        <v>28</v>
      </c>
      <c r="B73" s="24">
        <v>7560</v>
      </c>
      <c r="C73" s="14">
        <f>MIN(B73:B73)/B73*60*1</f>
        <v>60</v>
      </c>
      <c r="D73" s="15">
        <v>1</v>
      </c>
      <c r="E73" s="14">
        <v>40</v>
      </c>
      <c r="F73" s="27">
        <f>SUM(C73,E73)</f>
        <v>100</v>
      </c>
    </row>
    <row r="74" spans="1:6">
      <c r="A74" s="2" t="s">
        <v>14</v>
      </c>
      <c r="B74" s="2"/>
      <c r="C74" s="2"/>
      <c r="D74" s="2"/>
      <c r="E74" s="2"/>
      <c r="F74" s="28"/>
    </row>
    <row r="75" spans="1:6">
      <c r="F75" s="26"/>
    </row>
    <row r="76" spans="1:6" ht="47.25">
      <c r="B76" s="9" t="s">
        <v>35</v>
      </c>
      <c r="F76" s="26"/>
    </row>
  </sheetData>
  <mergeCells count="6">
    <mergeCell ref="B45:F45"/>
    <mergeCell ref="A2:F2"/>
    <mergeCell ref="B1:F1"/>
    <mergeCell ref="A3:F3"/>
    <mergeCell ref="A21:E21"/>
    <mergeCell ref="B44:F4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5" manualBreakCount="5">
    <brk id="10" max="16383" man="1"/>
    <brk id="18" max="16383" man="1"/>
    <brk id="32" max="16383" man="1"/>
    <brk id="52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ocena ofert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2023-04-12T11:09:53Z</dcterms:modified>
</cp:coreProperties>
</file>